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8145"/>
  </bookViews>
  <sheets>
    <sheet name="Blad1" sheetId="3" r:id="rId1"/>
    <sheet name="Blad2" sheetId="2" r:id="rId2"/>
  </sheets>
  <calcPr calcId="124519" concurrentCalc="0"/>
</workbook>
</file>

<file path=xl/calcChain.xml><?xml version="1.0" encoding="utf-8"?>
<calcChain xmlns="http://schemas.openxmlformats.org/spreadsheetml/2006/main">
  <c r="F11" i="2"/>
  <c r="H13" s="1"/>
  <c r="B11"/>
  <c r="G19"/>
  <c r="H17" l="1"/>
  <c r="H12"/>
  <c r="H16"/>
  <c r="H15"/>
  <c r="H19" s="1"/>
  <c r="H14"/>
  <c r="G25"/>
  <c r="G45"/>
  <c r="G32"/>
  <c r="G26"/>
  <c r="H27"/>
  <c r="D13"/>
  <c r="D14"/>
  <c r="D15"/>
  <c r="D16"/>
  <c r="D17"/>
  <c r="D12"/>
  <c r="G48"/>
  <c r="G44"/>
  <c r="G46"/>
  <c r="G47"/>
  <c r="G43"/>
  <c r="G38"/>
  <c r="C19"/>
  <c r="G29"/>
  <c r="G30"/>
  <c r="G31"/>
  <c r="G35"/>
  <c r="G36"/>
  <c r="G37"/>
  <c r="G42"/>
  <c r="H33" l="1"/>
  <c r="D19"/>
  <c r="H39"/>
  <c r="H49"/>
  <c r="H52" l="1"/>
  <c r="I39" s="1"/>
  <c r="I33" l="1"/>
  <c r="I49"/>
  <c r="I27"/>
</calcChain>
</file>

<file path=xl/sharedStrings.xml><?xml version="1.0" encoding="utf-8"?>
<sst xmlns="http://schemas.openxmlformats.org/spreadsheetml/2006/main" count="139" uniqueCount="114">
  <si>
    <t>organisatie</t>
  </si>
  <si>
    <t>Spel A</t>
  </si>
  <si>
    <t>Spel B</t>
  </si>
  <si>
    <t>8x kwartfinalist</t>
  </si>
  <si>
    <t>4x halve finalist</t>
  </si>
  <si>
    <t>2x finalist</t>
  </si>
  <si>
    <t>Spel C</t>
  </si>
  <si>
    <t>Totaal aantal doelpunten</t>
  </si>
  <si>
    <t>Totaal aantal gele kaarten</t>
  </si>
  <si>
    <t>Bonusspel</t>
  </si>
  <si>
    <t>Juiste eindstand</t>
  </si>
  <si>
    <t>Toto-uitslag</t>
  </si>
  <si>
    <t>Totaal aantal directe rode kaarten</t>
  </si>
  <si>
    <t>1.</t>
  </si>
  <si>
    <t>2.</t>
  </si>
  <si>
    <t>3.</t>
  </si>
  <si>
    <t>4.</t>
  </si>
  <si>
    <t>5.</t>
  </si>
  <si>
    <t>6.</t>
  </si>
  <si>
    <t>7.</t>
  </si>
  <si>
    <t>8.</t>
  </si>
  <si>
    <t>NAAM:</t>
  </si>
  <si>
    <t>ADRES:</t>
  </si>
  <si>
    <t>Eindstand:</t>
  </si>
  <si>
    <t>Verliezende</t>
  </si>
  <si>
    <t>kwartfinalisten:</t>
  </si>
  <si>
    <t>14 juni</t>
  </si>
  <si>
    <t>15 juni</t>
  </si>
  <si>
    <t>11 juni</t>
  </si>
  <si>
    <t>16 juni</t>
  </si>
  <si>
    <t>17 juni</t>
  </si>
  <si>
    <t>12 juni</t>
  </si>
  <si>
    <t>13 juni</t>
  </si>
  <si>
    <t>18 juni</t>
  </si>
  <si>
    <t>19 juni</t>
  </si>
  <si>
    <t>GROEP A</t>
  </si>
  <si>
    <t>GROEP B</t>
  </si>
  <si>
    <t>GROEP C</t>
  </si>
  <si>
    <t>GROEP D</t>
  </si>
  <si>
    <t>halve finalisten:</t>
  </si>
  <si>
    <t>1. Totaal aantal gescoorde doelpunten *</t>
  </si>
  <si>
    <t>2. Totaal aantal gele kaarten</t>
  </si>
  <si>
    <t>3. Totaal aantal rode kaarten **</t>
  </si>
  <si>
    <t>4. Totaal aantal strafschoppenseries</t>
  </si>
  <si>
    <t>** alleen directe rode kaarten</t>
  </si>
  <si>
    <t>*   alleen geldige doelpunten excl. die in strafschoppenseries</t>
  </si>
  <si>
    <t>PLAATS:</t>
  </si>
  <si>
    <t>(in willekeurige</t>
  </si>
  <si>
    <t>volgorde)</t>
  </si>
  <si>
    <t>Totaal aantal strafschoppenseries</t>
  </si>
  <si>
    <t>(in willekeurige volgorde)</t>
  </si>
  <si>
    <t>10 juni</t>
  </si>
  <si>
    <t xml:space="preserve"> Kroatië - Spanje</t>
  </si>
  <si>
    <t xml:space="preserve"> Italië - Ierland</t>
  </si>
  <si>
    <r>
      <t>SPEL B:</t>
    </r>
    <r>
      <rPr>
        <b/>
        <i/>
        <sz val="9"/>
        <rFont val="Verdana"/>
        <family val="2"/>
      </rPr>
      <t xml:space="preserve"> Voorspel de EK-eindstand </t>
    </r>
    <r>
      <rPr>
        <i/>
        <sz val="9"/>
        <rFont val="Verdana"/>
        <family val="2"/>
      </rPr>
      <t>(max. 120 punten)</t>
    </r>
  </si>
  <si>
    <t>2x klassering 1 t/m 2</t>
  </si>
  <si>
    <t>Eindstanden 36 poulewedstrijden</t>
  </si>
  <si>
    <r>
      <t>BONUSSPEL:</t>
    </r>
    <r>
      <rPr>
        <b/>
        <i/>
        <sz val="9"/>
        <rFont val="Verdana"/>
        <family val="2"/>
      </rPr>
      <t xml:space="preserve"> Vragen over het EK-2016</t>
    </r>
    <r>
      <rPr>
        <i/>
        <sz val="9"/>
        <rFont val="Verdana"/>
        <family val="2"/>
      </rPr>
      <t xml:space="preserve"> (max. 70 punten)</t>
    </r>
  </si>
  <si>
    <r>
      <t>SPEL C:</t>
    </r>
    <r>
      <rPr>
        <b/>
        <i/>
        <sz val="9"/>
        <rFont val="Verdana"/>
        <family val="2"/>
      </rPr>
      <t xml:space="preserve"> Voorspel de aantallen </t>
    </r>
    <r>
      <rPr>
        <i/>
        <sz val="9"/>
        <rFont val="Verdana"/>
        <family val="2"/>
      </rPr>
      <t>(max. 100 punten)</t>
    </r>
  </si>
  <si>
    <t>Algemene vragen</t>
  </si>
  <si>
    <t xml:space="preserve"> Frankrijk - Roemenië</t>
  </si>
  <si>
    <t xml:space="preserve"> Turkije - Kroatië</t>
  </si>
  <si>
    <t xml:space="preserve"> Albanië - Zwitserland</t>
  </si>
  <si>
    <t xml:space="preserve"> Spanje - Tsjechië</t>
  </si>
  <si>
    <t xml:space="preserve"> Roemenië - Zwitserland</t>
  </si>
  <si>
    <t xml:space="preserve"> Tsjechië - Kroatië</t>
  </si>
  <si>
    <t xml:space="preserve"> Frankrijk - Albanië</t>
  </si>
  <si>
    <t xml:space="preserve"> Spanje - Turkije</t>
  </si>
  <si>
    <t xml:space="preserve"> Roemenië - Albanië</t>
  </si>
  <si>
    <t>21 juni</t>
  </si>
  <si>
    <t xml:space="preserve"> Tsjechië - Turkije</t>
  </si>
  <si>
    <t xml:space="preserve"> Zwitserland - Frankrijk</t>
  </si>
  <si>
    <t>GROEP E</t>
  </si>
  <si>
    <t xml:space="preserve"> Wales - Slowakije</t>
  </si>
  <si>
    <t xml:space="preserve"> Ierland - Zweden</t>
  </si>
  <si>
    <t xml:space="preserve"> Engeland - Rusland</t>
  </si>
  <si>
    <t xml:space="preserve"> België - Italië</t>
  </si>
  <si>
    <t xml:space="preserve"> Rusland - Slowakije</t>
  </si>
  <si>
    <t xml:space="preserve"> Italië - Zweden</t>
  </si>
  <si>
    <t xml:space="preserve"> Engeland - Wales</t>
  </si>
  <si>
    <t xml:space="preserve"> België - Ierland</t>
  </si>
  <si>
    <t>20 juni</t>
  </si>
  <si>
    <t xml:space="preserve"> Rusland - Wales</t>
  </si>
  <si>
    <t>22 juni</t>
  </si>
  <si>
    <t xml:space="preserve"> Slowakije - Engeland</t>
  </si>
  <si>
    <t xml:space="preserve"> Zweden - België</t>
  </si>
  <si>
    <t>GROEP F</t>
  </si>
  <si>
    <t xml:space="preserve"> Polen - Noord-Ierland</t>
  </si>
  <si>
    <t xml:space="preserve"> Oostenrijk - Hongarije</t>
  </si>
  <si>
    <t xml:space="preserve"> Duitsland - Oekraïne</t>
  </si>
  <si>
    <t xml:space="preserve"> Oekraïne - Noord-Ierland</t>
  </si>
  <si>
    <t xml:space="preserve"> IJsland - Hongarije</t>
  </si>
  <si>
    <t xml:space="preserve"> Duitsland - Polen</t>
  </si>
  <si>
    <t xml:space="preserve"> Portugal - Oostenrijk</t>
  </si>
  <si>
    <t xml:space="preserve"> IJsland - Oostenrijk</t>
  </si>
  <si>
    <t xml:space="preserve"> Noord-Ierland - Duitsland</t>
  </si>
  <si>
    <t xml:space="preserve"> Hongarije - Portugal</t>
  </si>
  <si>
    <t>2. Hoeveel wedstrijden fluit de Nederlandse scheidsrechter Björn Kuipers tijdens dit EK?</t>
  </si>
  <si>
    <t>3. Hoeveel gele kaarten deelt de Nederlandse scheidsrechter Björn Kuipers uit tijdens dit EK?</t>
  </si>
  <si>
    <t>4. Hoeveel rode kaarten deelt de Nederlandse scheidsrechter Björn Kuipers uit tijdens dit EK?</t>
  </si>
  <si>
    <t>5. Welk land krijgt de meeste gele kaarten tijdens dit EK?</t>
  </si>
  <si>
    <t>6. Welk land scoort de meeste geldige doelpunten tijdens dit EK? *</t>
  </si>
  <si>
    <t>7. Welk land scoort de minste geldige doelpunten tijdens dit EK? *</t>
  </si>
  <si>
    <t xml:space="preserve">    * excl. die in strafschoppenseries</t>
  </si>
  <si>
    <t>1. Hoeveel geldige doelpunten worden gescoord in het openingsduel Frankrijk - Roemenië?</t>
  </si>
  <si>
    <t xml:space="preserve"> Oekraïne - Polen</t>
  </si>
  <si>
    <t xml:space="preserve"> Portugal - IJsland</t>
  </si>
  <si>
    <r>
      <t>SPEL A:</t>
    </r>
    <r>
      <rPr>
        <b/>
        <i/>
        <sz val="9"/>
        <rFont val="Verdana"/>
        <family val="2"/>
      </rPr>
      <t xml:space="preserve"> Voorspel de eindstanden van de onderstaande 36 groepswedstrijden </t>
    </r>
    <r>
      <rPr>
        <i/>
        <sz val="9"/>
        <rFont val="Verdana"/>
        <family val="2"/>
      </rPr>
      <t>(maximaal 432 punten)</t>
    </r>
  </si>
  <si>
    <t>Voor meer informatie over het prijzengeld, de inleg, de puntentelling ed. zie reglement.</t>
  </si>
  <si>
    <t>DEELNAMEFORMULIER Over d'n Damse EK 2016-VOETBALPOOL</t>
  </si>
  <si>
    <t>* Monique Brands, Weijenstraat 10, Dieden</t>
  </si>
  <si>
    <t>* Tanja v.d. Coolwijk, Hoogstraat 42, Dennenburg</t>
  </si>
  <si>
    <t>E-mail:</t>
  </si>
  <si>
    <r>
      <t xml:space="preserve">Deelnameformulieren en inleggeld dienen uiterlijk </t>
    </r>
    <r>
      <rPr>
        <b/>
        <i/>
        <u/>
        <sz val="9"/>
        <rFont val="Verdana"/>
        <family val="2"/>
      </rPr>
      <t>donderdag 9 juni 2016 19.00 uur</t>
    </r>
    <r>
      <rPr>
        <i/>
        <sz val="9"/>
        <rFont val="Verdana"/>
        <family val="2"/>
      </rPr>
      <t xml:space="preserve"> te zijn ingeleverd bij:</t>
    </r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</si>
</sst>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0"/>
      <name val="Arial"/>
      <family val="2"/>
    </font>
    <font>
      <sz val="8"/>
      <name val="Verdana"/>
      <family val="2"/>
    </font>
    <font>
      <sz val="8"/>
      <name val="Arial"/>
      <family val="2"/>
    </font>
    <font>
      <b/>
      <u/>
      <sz val="8"/>
      <name val="Verdana"/>
      <family val="2"/>
    </font>
    <font>
      <sz val="10"/>
      <name val="Arial"/>
      <family val="2"/>
    </font>
    <font>
      <b/>
      <i/>
      <u/>
      <sz val="9"/>
      <name val="Verdana"/>
      <family val="2"/>
    </font>
    <font>
      <b/>
      <i/>
      <sz val="9"/>
      <name val="Verdana"/>
      <family val="2"/>
    </font>
    <font>
      <i/>
      <sz val="9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u/>
      <sz val="9"/>
      <name val="Verdana"/>
      <family val="2"/>
    </font>
    <font>
      <b/>
      <sz val="14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10" fontId="1" fillId="0" borderId="0" xfId="1" applyNumberFormat="1"/>
    <xf numFmtId="0" fontId="0" fillId="0" borderId="0" xfId="0" applyAlignment="1">
      <alignment horizontal="right"/>
    </xf>
    <xf numFmtId="0" fontId="0" fillId="0" borderId="0" xfId="0" applyNumberFormat="1" applyFont="1" applyFill="1" applyBorder="1" applyAlignment="1" applyProtection="1"/>
    <xf numFmtId="10" fontId="5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>
      <alignment horizontal="left"/>
    </xf>
    <xf numFmtId="0" fontId="10" fillId="0" borderId="3" xfId="0" applyNumberFormat="1" applyFont="1" applyFill="1" applyBorder="1" applyAlignment="1" applyProtection="1"/>
    <xf numFmtId="49" fontId="10" fillId="0" borderId="3" xfId="0" applyNumberFormat="1" applyFont="1" applyFill="1" applyBorder="1" applyAlignment="1" applyProtection="1">
      <alignment horizontal="center"/>
    </xf>
    <xf numFmtId="49" fontId="10" fillId="0" borderId="4" xfId="0" quotePrefix="1" applyNumberFormat="1" applyFont="1" applyFill="1" applyBorder="1" applyAlignment="1" applyProtection="1">
      <alignment horizontal="center"/>
    </xf>
    <xf numFmtId="49" fontId="10" fillId="0" borderId="4" xfId="0" quotePrefix="1" applyNumberFormat="1" applyFont="1" applyFill="1" applyBorder="1" applyAlignment="1" applyProtection="1">
      <alignment horizontal="left"/>
    </xf>
    <xf numFmtId="0" fontId="10" fillId="0" borderId="4" xfId="0" applyNumberFormat="1" applyFont="1" applyFill="1" applyBorder="1" applyAlignment="1" applyProtection="1">
      <alignment horizontal="left"/>
    </xf>
    <xf numFmtId="0" fontId="10" fillId="0" borderId="4" xfId="0" applyNumberFormat="1" applyFont="1" applyFill="1" applyBorder="1" applyAlignment="1" applyProtection="1"/>
    <xf numFmtId="49" fontId="10" fillId="0" borderId="4" xfId="0" applyNumberFormat="1" applyFont="1" applyFill="1" applyBorder="1" applyAlignment="1" applyProtection="1">
      <alignment horizontal="center"/>
    </xf>
    <xf numFmtId="49" fontId="10" fillId="0" borderId="4" xfId="0" applyNumberFormat="1" applyFont="1" applyFill="1" applyBorder="1" applyAlignment="1" applyProtection="1">
      <alignment horizontal="left"/>
    </xf>
    <xf numFmtId="49" fontId="10" fillId="0" borderId="0" xfId="0" applyNumberFormat="1" applyFont="1" applyFill="1" applyBorder="1" applyAlignment="1" applyProtection="1"/>
    <xf numFmtId="49" fontId="1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>
      <alignment horizontal="left"/>
    </xf>
    <xf numFmtId="0" fontId="10" fillId="0" borderId="5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10" fillId="0" borderId="3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left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0" fillId="0" borderId="1" xfId="0" applyNumberFormat="1" applyFont="1" applyFill="1" applyBorder="1" applyAlignment="1" applyProtection="1"/>
    <xf numFmtId="9" fontId="2" fillId="0" borderId="0" xfId="1" applyFont="1" applyFill="1" applyBorder="1" applyAlignment="1" applyProtection="1"/>
    <xf numFmtId="0" fontId="0" fillId="0" borderId="0" xfId="0" applyNumberFormat="1" applyFill="1" applyBorder="1" applyAlignment="1" applyProtection="1"/>
    <xf numFmtId="0" fontId="10" fillId="0" borderId="12" xfId="0" applyFont="1" applyBorder="1" applyAlignment="1">
      <alignment horizontal="center" vertical="center"/>
    </xf>
    <xf numFmtId="2" fontId="0" fillId="0" borderId="0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>
      <alignment horizontal="left"/>
    </xf>
    <xf numFmtId="0" fontId="10" fillId="0" borderId="5" xfId="0" applyNumberFormat="1" applyFont="1" applyFill="1" applyBorder="1" applyAlignment="1" applyProtection="1">
      <alignment horizontal="left"/>
    </xf>
    <xf numFmtId="49" fontId="9" fillId="0" borderId="2" xfId="0" applyNumberFormat="1" applyFont="1" applyFill="1" applyBorder="1" applyAlignment="1" applyProtection="1">
      <alignment horizontal="center"/>
    </xf>
    <xf numFmtId="49" fontId="9" fillId="0" borderId="4" xfId="0" applyNumberFormat="1" applyFont="1" applyFill="1" applyBorder="1" applyAlignment="1" applyProtection="1">
      <alignment horizontal="center"/>
    </xf>
    <xf numFmtId="49" fontId="9" fillId="0" borderId="5" xfId="0" applyNumberFormat="1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49" fontId="7" fillId="0" borderId="15" xfId="0" applyNumberFormat="1" applyFont="1" applyFill="1" applyBorder="1" applyAlignment="1" applyProtection="1">
      <alignment wrapText="1"/>
    </xf>
    <xf numFmtId="49" fontId="2" fillId="0" borderId="16" xfId="0" applyNumberFormat="1" applyFont="1" applyFill="1" applyBorder="1" applyAlignment="1" applyProtection="1"/>
    <xf numFmtId="0" fontId="2" fillId="0" borderId="16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49" fontId="12" fillId="2" borderId="0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5"/>
  <sheetViews>
    <sheetView tabSelected="1" topLeftCell="A25" zoomScaleSheetLayoutView="100" workbookViewId="0">
      <selection activeCell="D62" sqref="D62"/>
    </sheetView>
  </sheetViews>
  <sheetFormatPr defaultRowHeight="12.75" customHeight="1"/>
  <cols>
    <col min="1" max="1" width="8.7109375" style="8" customWidth="1"/>
    <col min="2" max="2" width="8.140625" style="8" customWidth="1"/>
    <col min="3" max="3" width="20.28515625" style="7" customWidth="1"/>
    <col min="4" max="4" width="8.7109375" style="7" customWidth="1"/>
    <col min="5" max="5" width="3.7109375" style="7" customWidth="1"/>
    <col min="6" max="6" width="8.7109375" style="8" customWidth="1"/>
    <col min="7" max="7" width="10.7109375" style="8" customWidth="1"/>
    <col min="8" max="8" width="17.7109375" style="7" customWidth="1"/>
    <col min="9" max="9" width="8.7109375" style="7" customWidth="1"/>
    <col min="10" max="11" width="9.140625" style="7"/>
    <col min="15" max="16384" width="9.140625" style="7"/>
  </cols>
  <sheetData>
    <row r="1" spans="1:9" ht="18" customHeight="1">
      <c r="A1" s="64" t="s">
        <v>109</v>
      </c>
      <c r="B1" s="64"/>
      <c r="C1" s="64"/>
      <c r="D1" s="64"/>
      <c r="E1" s="64"/>
      <c r="F1" s="64"/>
      <c r="G1" s="64"/>
      <c r="H1" s="64"/>
      <c r="I1" s="64"/>
    </row>
    <row r="2" spans="1:9" ht="6" customHeight="1">
      <c r="A2" s="55"/>
      <c r="B2" s="55"/>
      <c r="C2" s="55"/>
      <c r="D2" s="55"/>
      <c r="E2" s="55"/>
      <c r="F2" s="55"/>
      <c r="G2" s="55"/>
      <c r="H2" s="55"/>
      <c r="I2" s="55"/>
    </row>
    <row r="3" spans="1:9" ht="12.75" customHeight="1">
      <c r="A3" s="11" t="s">
        <v>107</v>
      </c>
      <c r="B3" s="9"/>
    </row>
    <row r="4" spans="1:9" ht="5.0999999999999996" customHeight="1"/>
    <row r="5" spans="1:9" ht="14.1" customHeight="1">
      <c r="A5" s="52" t="s">
        <v>35</v>
      </c>
      <c r="B5" s="53"/>
      <c r="C5" s="53"/>
      <c r="D5" s="54"/>
      <c r="E5" s="12"/>
      <c r="F5" s="52" t="s">
        <v>38</v>
      </c>
      <c r="G5" s="53"/>
      <c r="H5" s="53"/>
      <c r="I5" s="54"/>
    </row>
    <row r="6" spans="1:9" ht="14.1" customHeight="1">
      <c r="A6" s="15" t="s">
        <v>51</v>
      </c>
      <c r="B6" s="50" t="s">
        <v>60</v>
      </c>
      <c r="C6" s="51"/>
      <c r="D6" s="14"/>
      <c r="E6" s="12"/>
      <c r="F6" s="15" t="s">
        <v>31</v>
      </c>
      <c r="G6" s="50" t="s">
        <v>61</v>
      </c>
      <c r="H6" s="51"/>
      <c r="I6" s="14"/>
    </row>
    <row r="7" spans="1:9" ht="14.1" customHeight="1">
      <c r="A7" s="15" t="s">
        <v>28</v>
      </c>
      <c r="B7" s="50" t="s">
        <v>62</v>
      </c>
      <c r="C7" s="51"/>
      <c r="D7" s="14"/>
      <c r="E7" s="12"/>
      <c r="F7" s="15" t="s">
        <v>32</v>
      </c>
      <c r="G7" s="50" t="s">
        <v>63</v>
      </c>
      <c r="H7" s="51"/>
      <c r="I7" s="14"/>
    </row>
    <row r="8" spans="1:9" ht="14.1" customHeight="1">
      <c r="A8" s="15" t="s">
        <v>27</v>
      </c>
      <c r="B8" s="50" t="s">
        <v>64</v>
      </c>
      <c r="C8" s="51"/>
      <c r="D8" s="14"/>
      <c r="E8" s="12"/>
      <c r="F8" s="15" t="s">
        <v>30</v>
      </c>
      <c r="G8" s="50" t="s">
        <v>65</v>
      </c>
      <c r="H8" s="51"/>
      <c r="I8" s="14"/>
    </row>
    <row r="9" spans="1:9" ht="14.1" customHeight="1">
      <c r="A9" s="15" t="s">
        <v>27</v>
      </c>
      <c r="B9" s="50" t="s">
        <v>66</v>
      </c>
      <c r="C9" s="51"/>
      <c r="D9" s="14"/>
      <c r="E9" s="12"/>
      <c r="F9" s="15" t="s">
        <v>30</v>
      </c>
      <c r="G9" s="50" t="s">
        <v>67</v>
      </c>
      <c r="H9" s="51"/>
      <c r="I9" s="14"/>
    </row>
    <row r="10" spans="1:9" ht="14.1" customHeight="1">
      <c r="A10" s="15" t="s">
        <v>34</v>
      </c>
      <c r="B10" s="50" t="s">
        <v>68</v>
      </c>
      <c r="C10" s="51"/>
      <c r="D10" s="14"/>
      <c r="E10" s="12"/>
      <c r="F10" s="15" t="s">
        <v>69</v>
      </c>
      <c r="G10" s="50" t="s">
        <v>70</v>
      </c>
      <c r="H10" s="51"/>
      <c r="I10" s="14"/>
    </row>
    <row r="11" spans="1:9" ht="14.1" customHeight="1">
      <c r="A11" s="15" t="s">
        <v>34</v>
      </c>
      <c r="B11" s="50" t="s">
        <v>71</v>
      </c>
      <c r="C11" s="51"/>
      <c r="D11" s="14"/>
      <c r="E11" s="12"/>
      <c r="F11" s="15" t="s">
        <v>69</v>
      </c>
      <c r="G11" s="50" t="s">
        <v>52</v>
      </c>
      <c r="H11" s="51"/>
      <c r="I11" s="14"/>
    </row>
    <row r="12" spans="1:9" ht="7.5" customHeight="1">
      <c r="A12" s="16"/>
      <c r="B12" s="17"/>
      <c r="C12" s="18"/>
      <c r="D12" s="19"/>
      <c r="E12" s="12"/>
      <c r="F12" s="20"/>
      <c r="G12" s="21"/>
      <c r="H12" s="18"/>
      <c r="I12" s="19"/>
    </row>
    <row r="13" spans="1:9" ht="14.1" customHeight="1">
      <c r="A13" s="52" t="s">
        <v>36</v>
      </c>
      <c r="B13" s="53"/>
      <c r="C13" s="53"/>
      <c r="D13" s="54"/>
      <c r="E13" s="12"/>
      <c r="F13" s="52" t="s">
        <v>72</v>
      </c>
      <c r="G13" s="53"/>
      <c r="H13" s="53"/>
      <c r="I13" s="54"/>
    </row>
    <row r="14" spans="1:9" ht="14.1" customHeight="1">
      <c r="A14" s="15" t="s">
        <v>28</v>
      </c>
      <c r="B14" s="50" t="s">
        <v>73</v>
      </c>
      <c r="C14" s="51"/>
      <c r="D14" s="14"/>
      <c r="E14" s="12"/>
      <c r="F14" s="15" t="s">
        <v>32</v>
      </c>
      <c r="G14" s="50" t="s">
        <v>74</v>
      </c>
      <c r="H14" s="51"/>
      <c r="I14" s="14"/>
    </row>
    <row r="15" spans="1:9" ht="14.1" customHeight="1">
      <c r="A15" s="15" t="s">
        <v>28</v>
      </c>
      <c r="B15" s="50" t="s">
        <v>75</v>
      </c>
      <c r="C15" s="51"/>
      <c r="D15" s="14"/>
      <c r="E15" s="12"/>
      <c r="F15" s="15" t="s">
        <v>32</v>
      </c>
      <c r="G15" s="50" t="s">
        <v>76</v>
      </c>
      <c r="H15" s="51"/>
      <c r="I15" s="14"/>
    </row>
    <row r="16" spans="1:9" ht="14.1" customHeight="1">
      <c r="A16" s="15" t="s">
        <v>27</v>
      </c>
      <c r="B16" s="50" t="s">
        <v>77</v>
      </c>
      <c r="C16" s="51"/>
      <c r="D16" s="14"/>
      <c r="E16" s="12"/>
      <c r="F16" s="15" t="s">
        <v>30</v>
      </c>
      <c r="G16" s="50" t="s">
        <v>78</v>
      </c>
      <c r="H16" s="51"/>
      <c r="I16" s="14"/>
    </row>
    <row r="17" spans="1:9" ht="14.1" customHeight="1">
      <c r="A17" s="15" t="s">
        <v>29</v>
      </c>
      <c r="B17" s="50" t="s">
        <v>79</v>
      </c>
      <c r="C17" s="51"/>
      <c r="D17" s="14"/>
      <c r="E17" s="12"/>
      <c r="F17" s="15" t="s">
        <v>33</v>
      </c>
      <c r="G17" s="50" t="s">
        <v>80</v>
      </c>
      <c r="H17" s="51"/>
      <c r="I17" s="14"/>
    </row>
    <row r="18" spans="1:9" ht="14.1" customHeight="1">
      <c r="A18" s="15" t="s">
        <v>81</v>
      </c>
      <c r="B18" s="50" t="s">
        <v>82</v>
      </c>
      <c r="C18" s="51"/>
      <c r="D18" s="14"/>
      <c r="E18" s="12"/>
      <c r="F18" s="15" t="s">
        <v>83</v>
      </c>
      <c r="G18" s="50" t="s">
        <v>53</v>
      </c>
      <c r="H18" s="51"/>
      <c r="I18" s="14"/>
    </row>
    <row r="19" spans="1:9" ht="14.1" customHeight="1">
      <c r="A19" s="15" t="s">
        <v>81</v>
      </c>
      <c r="B19" s="50" t="s">
        <v>84</v>
      </c>
      <c r="C19" s="51"/>
      <c r="D19" s="14"/>
      <c r="E19" s="12"/>
      <c r="F19" s="15" t="s">
        <v>83</v>
      </c>
      <c r="G19" s="50" t="s">
        <v>85</v>
      </c>
      <c r="H19" s="51"/>
      <c r="I19" s="14"/>
    </row>
    <row r="20" spans="1:9" ht="7.5" customHeight="1">
      <c r="A20" s="20"/>
      <c r="B20" s="21"/>
      <c r="C20" s="18"/>
      <c r="D20" s="19"/>
      <c r="E20" s="12"/>
      <c r="F20" s="20"/>
      <c r="G20" s="21"/>
      <c r="H20" s="18"/>
      <c r="I20" s="19"/>
    </row>
    <row r="21" spans="1:9" ht="14.1" customHeight="1">
      <c r="A21" s="52" t="s">
        <v>37</v>
      </c>
      <c r="B21" s="53"/>
      <c r="C21" s="53"/>
      <c r="D21" s="54"/>
      <c r="E21" s="12"/>
      <c r="F21" s="52" t="s">
        <v>86</v>
      </c>
      <c r="G21" s="53"/>
      <c r="H21" s="53"/>
      <c r="I21" s="54"/>
    </row>
    <row r="22" spans="1:9" ht="14.1" customHeight="1">
      <c r="A22" s="15" t="s">
        <v>31</v>
      </c>
      <c r="B22" s="50" t="s">
        <v>87</v>
      </c>
      <c r="C22" s="51"/>
      <c r="D22" s="14"/>
      <c r="E22" s="12"/>
      <c r="F22" s="15" t="s">
        <v>26</v>
      </c>
      <c r="G22" s="50" t="s">
        <v>88</v>
      </c>
      <c r="H22" s="51"/>
      <c r="I22" s="14"/>
    </row>
    <row r="23" spans="1:9" ht="14.1" customHeight="1">
      <c r="A23" s="15" t="s">
        <v>31</v>
      </c>
      <c r="B23" s="50" t="s">
        <v>89</v>
      </c>
      <c r="C23" s="51"/>
      <c r="D23" s="14"/>
      <c r="E23" s="12"/>
      <c r="F23" s="15" t="s">
        <v>26</v>
      </c>
      <c r="G23" s="50" t="s">
        <v>106</v>
      </c>
      <c r="H23" s="51"/>
      <c r="I23" s="14"/>
    </row>
    <row r="24" spans="1:9" ht="14.1" customHeight="1">
      <c r="A24" s="15" t="s">
        <v>29</v>
      </c>
      <c r="B24" s="50" t="s">
        <v>90</v>
      </c>
      <c r="C24" s="51"/>
      <c r="D24" s="14"/>
      <c r="E24" s="12"/>
      <c r="F24" s="15" t="s">
        <v>33</v>
      </c>
      <c r="G24" s="50" t="s">
        <v>91</v>
      </c>
      <c r="H24" s="51"/>
      <c r="I24" s="14"/>
    </row>
    <row r="25" spans="1:9" ht="14.1" customHeight="1">
      <c r="A25" s="15" t="s">
        <v>29</v>
      </c>
      <c r="B25" s="50" t="s">
        <v>92</v>
      </c>
      <c r="C25" s="51"/>
      <c r="D25" s="14"/>
      <c r="E25" s="12"/>
      <c r="F25" s="15" t="s">
        <v>33</v>
      </c>
      <c r="G25" s="50" t="s">
        <v>93</v>
      </c>
      <c r="H25" s="51"/>
      <c r="I25" s="14"/>
    </row>
    <row r="26" spans="1:9" ht="14.1" customHeight="1">
      <c r="A26" s="15" t="s">
        <v>69</v>
      </c>
      <c r="B26" s="50" t="s">
        <v>105</v>
      </c>
      <c r="C26" s="51"/>
      <c r="D26" s="14"/>
      <c r="E26" s="12"/>
      <c r="F26" s="15" t="s">
        <v>83</v>
      </c>
      <c r="G26" s="50" t="s">
        <v>94</v>
      </c>
      <c r="H26" s="51"/>
      <c r="I26" s="14"/>
    </row>
    <row r="27" spans="1:9" ht="14.1" customHeight="1">
      <c r="A27" s="15" t="s">
        <v>69</v>
      </c>
      <c r="B27" s="50" t="s">
        <v>95</v>
      </c>
      <c r="C27" s="51"/>
      <c r="D27" s="14"/>
      <c r="E27" s="12"/>
      <c r="F27" s="15" t="s">
        <v>83</v>
      </c>
      <c r="G27" s="50" t="s">
        <v>96</v>
      </c>
      <c r="H27" s="51"/>
      <c r="I27" s="14"/>
    </row>
    <row r="28" spans="1:9" ht="15.95" customHeight="1">
      <c r="A28" s="22"/>
      <c r="B28" s="22"/>
      <c r="C28" s="12"/>
      <c r="D28" s="12"/>
      <c r="E28" s="12"/>
      <c r="F28" s="22"/>
      <c r="G28" s="22"/>
      <c r="H28" s="12"/>
      <c r="I28" s="12"/>
    </row>
    <row r="29" spans="1:9" ht="12.75" customHeight="1">
      <c r="A29" s="11" t="s">
        <v>54</v>
      </c>
      <c r="B29" s="23"/>
      <c r="C29" s="12"/>
      <c r="D29" s="12"/>
      <c r="E29" s="12"/>
      <c r="F29" s="11" t="s">
        <v>58</v>
      </c>
      <c r="G29" s="23"/>
      <c r="H29" s="12"/>
      <c r="I29" s="12"/>
    </row>
    <row r="30" spans="1:9" ht="5.0999999999999996" customHeight="1">
      <c r="A30" s="22"/>
      <c r="B30" s="22"/>
      <c r="C30" s="12"/>
      <c r="D30" s="12"/>
      <c r="E30" s="12"/>
      <c r="F30" s="22"/>
      <c r="G30" s="22"/>
      <c r="H30" s="12"/>
      <c r="I30" s="12"/>
    </row>
    <row r="31" spans="1:9" ht="14.1" customHeight="1">
      <c r="A31" s="24" t="s">
        <v>23</v>
      </c>
      <c r="B31" s="24"/>
      <c r="C31" s="13" t="s">
        <v>13</v>
      </c>
      <c r="D31" s="25"/>
      <c r="E31" s="12"/>
      <c r="F31" s="24" t="s">
        <v>40</v>
      </c>
      <c r="G31" s="24"/>
      <c r="H31" s="26"/>
      <c r="I31" s="27"/>
    </row>
    <row r="32" spans="1:9" ht="14.1" customHeight="1">
      <c r="A32" s="24"/>
      <c r="B32" s="24"/>
      <c r="C32" s="13" t="s">
        <v>14</v>
      </c>
      <c r="D32" s="25"/>
      <c r="E32" s="12"/>
      <c r="F32" s="24"/>
      <c r="G32" s="24"/>
      <c r="H32" s="26"/>
      <c r="I32" s="26"/>
    </row>
    <row r="33" spans="1:9" ht="14.1" customHeight="1">
      <c r="A33" s="24"/>
      <c r="B33" s="24"/>
      <c r="C33" s="28"/>
      <c r="D33" s="26"/>
      <c r="E33" s="12"/>
      <c r="F33" s="24" t="s">
        <v>41</v>
      </c>
      <c r="G33" s="24"/>
      <c r="H33" s="26"/>
      <c r="I33" s="27"/>
    </row>
    <row r="34" spans="1:9" ht="14.1" customHeight="1">
      <c r="A34" s="24" t="s">
        <v>24</v>
      </c>
      <c r="B34" s="24"/>
      <c r="C34" s="13" t="s">
        <v>15</v>
      </c>
      <c r="D34" s="25"/>
      <c r="E34" s="12"/>
      <c r="F34" s="24"/>
      <c r="G34" s="24"/>
      <c r="H34" s="26"/>
      <c r="I34" s="26"/>
    </row>
    <row r="35" spans="1:9" ht="14.1" customHeight="1">
      <c r="A35" s="24" t="s">
        <v>39</v>
      </c>
      <c r="B35" s="24"/>
      <c r="C35" s="13" t="s">
        <v>16</v>
      </c>
      <c r="D35" s="25"/>
      <c r="E35" s="12"/>
      <c r="F35" s="24" t="s">
        <v>42</v>
      </c>
      <c r="G35" s="24"/>
      <c r="H35" s="26"/>
      <c r="I35" s="27"/>
    </row>
    <row r="36" spans="1:9" ht="14.1" customHeight="1">
      <c r="A36" s="10" t="s">
        <v>50</v>
      </c>
      <c r="B36" s="24"/>
      <c r="C36" s="28"/>
      <c r="D36" s="26"/>
      <c r="E36" s="12"/>
      <c r="F36" s="24"/>
      <c r="G36" s="24"/>
      <c r="H36" s="26"/>
      <c r="I36" s="26"/>
    </row>
    <row r="37" spans="1:9" ht="14.1" customHeight="1">
      <c r="A37" s="24" t="s">
        <v>24</v>
      </c>
      <c r="B37" s="24"/>
      <c r="C37" s="13" t="s">
        <v>17</v>
      </c>
      <c r="D37" s="25"/>
      <c r="E37" s="12"/>
      <c r="F37" s="24" t="s">
        <v>43</v>
      </c>
      <c r="G37" s="24"/>
      <c r="H37" s="26"/>
      <c r="I37" s="27"/>
    </row>
    <row r="38" spans="1:9" ht="14.1" customHeight="1">
      <c r="A38" s="24" t="s">
        <v>25</v>
      </c>
      <c r="B38" s="24"/>
      <c r="C38" s="13" t="s">
        <v>18</v>
      </c>
      <c r="D38" s="25"/>
      <c r="E38" s="12"/>
      <c r="F38" s="24"/>
      <c r="G38" s="24"/>
      <c r="H38" s="26"/>
      <c r="I38" s="26"/>
    </row>
    <row r="39" spans="1:9" ht="14.1" customHeight="1">
      <c r="A39" s="10" t="s">
        <v>47</v>
      </c>
      <c r="B39" s="24"/>
      <c r="C39" s="13" t="s">
        <v>19</v>
      </c>
      <c r="D39" s="25"/>
      <c r="E39" s="12"/>
      <c r="F39" s="10" t="s">
        <v>45</v>
      </c>
      <c r="G39" s="24"/>
      <c r="H39" s="26"/>
      <c r="I39" s="26"/>
    </row>
    <row r="40" spans="1:9" ht="14.1" customHeight="1">
      <c r="A40" s="10" t="s">
        <v>48</v>
      </c>
      <c r="B40" s="24"/>
      <c r="C40" s="13" t="s">
        <v>20</v>
      </c>
      <c r="D40" s="25"/>
      <c r="E40" s="12"/>
      <c r="F40" s="10" t="s">
        <v>44</v>
      </c>
      <c r="G40" s="24"/>
      <c r="H40" s="26"/>
      <c r="I40" s="26"/>
    </row>
    <row r="41" spans="1:9" ht="15.95" customHeight="1">
      <c r="A41" s="22"/>
      <c r="B41" s="22"/>
      <c r="C41" s="12"/>
      <c r="D41" s="12"/>
      <c r="E41" s="12"/>
      <c r="F41" s="22"/>
      <c r="G41" s="22"/>
      <c r="H41" s="12"/>
      <c r="I41" s="12"/>
    </row>
    <row r="42" spans="1:9" s="30" customFormat="1" ht="12.75" customHeight="1">
      <c r="A42" s="29" t="s">
        <v>57</v>
      </c>
    </row>
    <row r="43" spans="1:9" s="30" customFormat="1" ht="5.0999999999999996" customHeight="1"/>
    <row r="44" spans="1:9" s="30" customFormat="1" ht="14.1" customHeight="1">
      <c r="A44" s="30" t="s">
        <v>104</v>
      </c>
      <c r="H44" s="48"/>
      <c r="I44" s="34"/>
    </row>
    <row r="45" spans="1:9" s="30" customFormat="1" ht="5.0999999999999996" customHeight="1">
      <c r="H45" s="35"/>
      <c r="I45" s="31"/>
    </row>
    <row r="46" spans="1:9" s="30" customFormat="1" ht="14.1" customHeight="1">
      <c r="A46" s="30" t="s">
        <v>97</v>
      </c>
      <c r="H46" s="33"/>
      <c r="I46" s="34"/>
    </row>
    <row r="47" spans="1:9" s="30" customFormat="1" ht="5.0999999999999996" customHeight="1">
      <c r="H47" s="35"/>
      <c r="I47" s="36"/>
    </row>
    <row r="48" spans="1:9" s="30" customFormat="1" ht="14.1" customHeight="1">
      <c r="A48" s="30" t="s">
        <v>98</v>
      </c>
      <c r="H48" s="33"/>
      <c r="I48" s="34"/>
    </row>
    <row r="49" spans="1:9" s="30" customFormat="1" ht="5.0999999999999996" customHeight="1">
      <c r="H49" s="35"/>
      <c r="I49" s="36"/>
    </row>
    <row r="50" spans="1:9" s="30" customFormat="1" ht="14.1" customHeight="1">
      <c r="A50" s="30" t="s">
        <v>99</v>
      </c>
      <c r="H50" s="48"/>
      <c r="I50" s="34"/>
    </row>
    <row r="51" spans="1:9" s="30" customFormat="1" ht="5.0999999999999996" customHeight="1">
      <c r="H51" s="36"/>
      <c r="I51" s="31"/>
    </row>
    <row r="52" spans="1:9" s="30" customFormat="1" ht="14.1" customHeight="1">
      <c r="A52" s="30" t="s">
        <v>100</v>
      </c>
      <c r="H52" s="56"/>
      <c r="I52" s="57"/>
    </row>
    <row r="53" spans="1:9" s="30" customFormat="1" ht="5.0999999999999996" customHeight="1">
      <c r="H53" s="35"/>
      <c r="I53" s="32"/>
    </row>
    <row r="54" spans="1:9" s="30" customFormat="1" ht="14.1" customHeight="1">
      <c r="A54" s="30" t="s">
        <v>101</v>
      </c>
      <c r="H54" s="56"/>
      <c r="I54" s="57"/>
    </row>
    <row r="55" spans="1:9" s="30" customFormat="1" ht="5.0999999999999996" customHeight="1">
      <c r="H55" s="31"/>
      <c r="I55" s="31"/>
    </row>
    <row r="56" spans="1:9" s="30" customFormat="1" ht="14.1" customHeight="1">
      <c r="A56" s="30" t="s">
        <v>102</v>
      </c>
      <c r="H56" s="56"/>
      <c r="I56" s="57"/>
    </row>
    <row r="57" spans="1:9" s="30" customFormat="1" ht="12.95" customHeight="1">
      <c r="A57" s="38" t="s">
        <v>103</v>
      </c>
    </row>
    <row r="58" spans="1:9" s="30" customFormat="1" ht="8.1" customHeight="1">
      <c r="G58" s="38"/>
    </row>
    <row r="59" spans="1:9" s="30" customFormat="1" ht="15" customHeight="1">
      <c r="A59" s="37" t="s">
        <v>108</v>
      </c>
    </row>
    <row r="60" spans="1:9" s="38" customFormat="1" ht="15" customHeight="1">
      <c r="A60" s="37" t="s">
        <v>113</v>
      </c>
    </row>
    <row r="61" spans="1:9" s="38" customFormat="1" ht="8.25" customHeight="1" thickBot="1">
      <c r="A61" s="37"/>
    </row>
    <row r="62" spans="1:9" s="38" customFormat="1" ht="14.1" customHeight="1">
      <c r="F62" s="39" t="s">
        <v>21</v>
      </c>
      <c r="G62" s="40"/>
      <c r="H62" s="40"/>
      <c r="I62" s="41"/>
    </row>
    <row r="63" spans="1:9" s="30" customFormat="1" ht="15.75" customHeight="1">
      <c r="A63" s="65" t="s">
        <v>110</v>
      </c>
      <c r="B63" s="66"/>
      <c r="C63" s="66"/>
      <c r="D63" s="66"/>
      <c r="E63" s="42"/>
      <c r="F63" s="43" t="s">
        <v>22</v>
      </c>
      <c r="G63" s="31"/>
      <c r="H63" s="31"/>
      <c r="I63" s="44"/>
    </row>
    <row r="64" spans="1:9" s="30" customFormat="1" ht="14.25" customHeight="1">
      <c r="A64" s="65" t="s">
        <v>111</v>
      </c>
      <c r="B64" s="66"/>
      <c r="C64" s="66"/>
      <c r="D64" s="66"/>
      <c r="E64" s="42"/>
      <c r="F64" s="58" t="s">
        <v>46</v>
      </c>
      <c r="G64" s="35"/>
      <c r="H64" s="35"/>
      <c r="I64" s="59"/>
    </row>
    <row r="65" spans="6:9" ht="20.25" customHeight="1" thickBot="1">
      <c r="F65" s="60" t="s">
        <v>112</v>
      </c>
      <c r="G65" s="61"/>
      <c r="H65" s="62"/>
      <c r="I65" s="63"/>
    </row>
  </sheetData>
  <mergeCells count="47">
    <mergeCell ref="H54:I54"/>
    <mergeCell ref="H56:I56"/>
    <mergeCell ref="B26:C26"/>
    <mergeCell ref="B27:C27"/>
    <mergeCell ref="G11:H11"/>
    <mergeCell ref="F21:I21"/>
    <mergeCell ref="G22:H22"/>
    <mergeCell ref="A13:D13"/>
    <mergeCell ref="F13:I13"/>
    <mergeCell ref="G23:H23"/>
    <mergeCell ref="G24:H24"/>
    <mergeCell ref="G25:H25"/>
    <mergeCell ref="G26:H26"/>
    <mergeCell ref="B19:C19"/>
    <mergeCell ref="G19:H19"/>
    <mergeCell ref="B16:C16"/>
    <mergeCell ref="H52:I52"/>
    <mergeCell ref="B14:C14"/>
    <mergeCell ref="G14:H14"/>
    <mergeCell ref="B15:C15"/>
    <mergeCell ref="G15:H15"/>
    <mergeCell ref="A21:D21"/>
    <mergeCell ref="G27:H27"/>
    <mergeCell ref="B22:C22"/>
    <mergeCell ref="B23:C23"/>
    <mergeCell ref="B24:C24"/>
    <mergeCell ref="B25:C25"/>
    <mergeCell ref="G16:H16"/>
    <mergeCell ref="B17:C17"/>
    <mergeCell ref="G17:H17"/>
    <mergeCell ref="B18:C18"/>
    <mergeCell ref="G18:H18"/>
    <mergeCell ref="A1:I1"/>
    <mergeCell ref="B10:C10"/>
    <mergeCell ref="B11:C11"/>
    <mergeCell ref="A5:D5"/>
    <mergeCell ref="G6:H6"/>
    <mergeCell ref="G7:H7"/>
    <mergeCell ref="G8:H8"/>
    <mergeCell ref="F5:I5"/>
    <mergeCell ref="G9:H9"/>
    <mergeCell ref="G10:H10"/>
    <mergeCell ref="A2:I2"/>
    <mergeCell ref="B6:C6"/>
    <mergeCell ref="B7:C7"/>
    <mergeCell ref="B8:C8"/>
    <mergeCell ref="B9:C9"/>
  </mergeCells>
  <phoneticPr fontId="3" type="noConversion"/>
  <pageMargins left="0.47244094488188981" right="0.43307086614173229" top="0.39370078740157483" bottom="0.27559055118110237" header="0.39370078740157483" footer="0.39370078740157483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9:X54"/>
  <sheetViews>
    <sheetView topLeftCell="A10" workbookViewId="0">
      <selection activeCell="G55" sqref="G55"/>
    </sheetView>
  </sheetViews>
  <sheetFormatPr defaultRowHeight="12.75"/>
  <cols>
    <col min="15" max="24" width="9.140625" style="7"/>
  </cols>
  <sheetData>
    <row r="9" spans="2:8">
      <c r="B9">
        <v>5</v>
      </c>
      <c r="F9">
        <v>5</v>
      </c>
    </row>
    <row r="10" spans="2:8">
      <c r="B10">
        <v>100</v>
      </c>
      <c r="F10">
        <v>75</v>
      </c>
    </row>
    <row r="11" spans="2:8">
      <c r="B11">
        <f>+B9*B10</f>
        <v>500</v>
      </c>
      <c r="F11">
        <f>+F10*F9</f>
        <v>375</v>
      </c>
    </row>
    <row r="12" spans="2:8">
      <c r="C12" s="3">
        <v>35</v>
      </c>
      <c r="D12" s="3">
        <f>+C12/100*$B$11</f>
        <v>175</v>
      </c>
      <c r="G12" s="3">
        <v>35</v>
      </c>
      <c r="H12" s="49">
        <f>+G12/100*$F$11</f>
        <v>131.25</v>
      </c>
    </row>
    <row r="13" spans="2:8">
      <c r="C13" s="3">
        <v>25</v>
      </c>
      <c r="D13" s="3">
        <f t="shared" ref="D13:D17" si="0">+C13/100*$B$11</f>
        <v>125</v>
      </c>
      <c r="G13" s="3">
        <v>25</v>
      </c>
      <c r="H13" s="49">
        <f t="shared" ref="H13:H16" si="1">+G13/100*$F$11</f>
        <v>93.75</v>
      </c>
    </row>
    <row r="14" spans="2:8">
      <c r="C14" s="3">
        <v>20</v>
      </c>
      <c r="D14" s="3">
        <f t="shared" si="0"/>
        <v>100</v>
      </c>
      <c r="G14" s="3">
        <v>20</v>
      </c>
      <c r="H14" s="49">
        <f t="shared" si="1"/>
        <v>75</v>
      </c>
    </row>
    <row r="15" spans="2:8">
      <c r="C15" s="3">
        <v>10</v>
      </c>
      <c r="D15" s="3">
        <f t="shared" si="0"/>
        <v>50</v>
      </c>
      <c r="G15" s="3">
        <v>10</v>
      </c>
      <c r="H15" s="49">
        <f t="shared" si="1"/>
        <v>37.5</v>
      </c>
    </row>
    <row r="16" spans="2:8">
      <c r="C16" s="3">
        <v>7.5</v>
      </c>
      <c r="D16" s="3">
        <f t="shared" si="0"/>
        <v>37.5</v>
      </c>
      <c r="G16" s="3">
        <v>7.5</v>
      </c>
      <c r="H16" s="49">
        <f t="shared" si="1"/>
        <v>28.125</v>
      </c>
    </row>
    <row r="17" spans="1:24">
      <c r="B17" s="2" t="s">
        <v>0</v>
      </c>
      <c r="C17" s="3">
        <v>2.5</v>
      </c>
      <c r="D17" s="3">
        <f t="shared" si="0"/>
        <v>12.5</v>
      </c>
      <c r="F17" s="2" t="s">
        <v>0</v>
      </c>
      <c r="G17" s="3">
        <v>2.5</v>
      </c>
      <c r="H17" s="49">
        <f>+G17/100*$F$11</f>
        <v>9.375</v>
      </c>
      <c r="I17" s="1"/>
      <c r="J17" s="1"/>
    </row>
    <row r="18" spans="1:24">
      <c r="C18" s="3"/>
      <c r="D18" s="3"/>
      <c r="G18" s="3"/>
      <c r="H18" s="3"/>
    </row>
    <row r="19" spans="1:24">
      <c r="C19" s="3">
        <f>SUM(C12:C18)</f>
        <v>100</v>
      </c>
      <c r="D19" s="3">
        <f>SUM(D12:D18)</f>
        <v>500</v>
      </c>
      <c r="G19" s="3">
        <f>SUM(G12:G18)</f>
        <v>100</v>
      </c>
      <c r="H19" s="3">
        <f>SUM(H12:H18)</f>
        <v>375</v>
      </c>
      <c r="I19" s="1"/>
      <c r="J19" s="1"/>
    </row>
    <row r="22" spans="1:24">
      <c r="S22" s="46"/>
      <c r="V22" s="46"/>
      <c r="X22" s="46"/>
    </row>
    <row r="23" spans="1:24">
      <c r="S23" s="46"/>
      <c r="V23" s="46"/>
      <c r="X23" s="46"/>
    </row>
    <row r="24" spans="1:24">
      <c r="A24" s="3" t="s">
        <v>1</v>
      </c>
      <c r="B24" s="47" t="s">
        <v>56</v>
      </c>
      <c r="C24" s="3"/>
      <c r="D24" s="3"/>
      <c r="E24" s="3"/>
      <c r="F24" s="3"/>
      <c r="G24" s="3"/>
      <c r="H24" s="3"/>
      <c r="I24" s="4"/>
      <c r="J24" s="4"/>
      <c r="S24" s="46"/>
      <c r="V24" s="46"/>
      <c r="X24" s="46"/>
    </row>
    <row r="25" spans="1:24">
      <c r="A25" s="3"/>
      <c r="B25" s="3" t="s">
        <v>10</v>
      </c>
      <c r="C25" s="3"/>
      <c r="D25" s="3"/>
      <c r="E25" s="3">
        <v>12</v>
      </c>
      <c r="F25" s="3"/>
      <c r="G25" s="3">
        <f>36*E25</f>
        <v>432</v>
      </c>
      <c r="H25" s="3"/>
      <c r="I25" s="4"/>
      <c r="J25" s="4"/>
      <c r="S25" s="46"/>
      <c r="V25" s="46"/>
      <c r="X25" s="46"/>
    </row>
    <row r="26" spans="1:24">
      <c r="A26" s="3"/>
      <c r="B26" s="3" t="s">
        <v>11</v>
      </c>
      <c r="C26" s="3"/>
      <c r="D26" s="3"/>
      <c r="E26" s="3">
        <v>5</v>
      </c>
      <c r="F26" s="3"/>
      <c r="G26" s="3">
        <f>+E26*24</f>
        <v>120</v>
      </c>
      <c r="H26" s="3"/>
      <c r="I26" s="4"/>
      <c r="J26" s="4"/>
      <c r="X26" s="46"/>
    </row>
    <row r="27" spans="1:24">
      <c r="A27" s="3"/>
      <c r="B27" s="3"/>
      <c r="C27" s="3"/>
      <c r="D27" s="3"/>
      <c r="E27" s="3"/>
      <c r="F27" s="3"/>
      <c r="G27" s="3"/>
      <c r="H27" s="3">
        <f>+G25</f>
        <v>432</v>
      </c>
      <c r="I27" s="4">
        <f>+H27/H52</f>
        <v>0.5983379501385041</v>
      </c>
      <c r="J27" s="4">
        <v>0.6</v>
      </c>
    </row>
    <row r="28" spans="1:24">
      <c r="A28" s="3"/>
      <c r="B28" s="3"/>
      <c r="C28" s="3"/>
      <c r="D28" s="3"/>
      <c r="E28" s="3"/>
      <c r="F28" s="3"/>
      <c r="G28" s="3"/>
      <c r="H28" s="3"/>
      <c r="I28" s="4"/>
      <c r="J28" s="4"/>
    </row>
    <row r="29" spans="1:24">
      <c r="A29" s="3" t="s">
        <v>2</v>
      </c>
      <c r="B29" s="3" t="s">
        <v>3</v>
      </c>
      <c r="C29" s="3"/>
      <c r="D29" s="3"/>
      <c r="E29" s="3">
        <v>10</v>
      </c>
      <c r="F29" s="3"/>
      <c r="G29" s="3">
        <f>8*E29</f>
        <v>80</v>
      </c>
      <c r="H29" s="3"/>
      <c r="I29" s="4"/>
      <c r="J29" s="4"/>
    </row>
    <row r="30" spans="1:24">
      <c r="A30" s="3"/>
      <c r="B30" s="3" t="s">
        <v>4</v>
      </c>
      <c r="C30" s="3"/>
      <c r="D30" s="3"/>
      <c r="E30" s="3">
        <v>5</v>
      </c>
      <c r="F30" s="3"/>
      <c r="G30" s="3">
        <f>4*E30</f>
        <v>20</v>
      </c>
      <c r="H30" s="3"/>
      <c r="I30" s="4"/>
      <c r="J30" s="4"/>
    </row>
    <row r="31" spans="1:24">
      <c r="A31" s="3"/>
      <c r="B31" s="3" t="s">
        <v>5</v>
      </c>
      <c r="C31" s="3"/>
      <c r="D31" s="3"/>
      <c r="E31" s="3">
        <v>5</v>
      </c>
      <c r="F31" s="3"/>
      <c r="G31" s="3">
        <f>2*E31</f>
        <v>10</v>
      </c>
      <c r="H31" s="3"/>
      <c r="I31" s="4"/>
      <c r="J31" s="4"/>
    </row>
    <row r="32" spans="1:24">
      <c r="A32" s="3"/>
      <c r="B32" s="47" t="s">
        <v>55</v>
      </c>
      <c r="C32" s="3"/>
      <c r="D32" s="3"/>
      <c r="E32" s="3">
        <v>5</v>
      </c>
      <c r="F32" s="3"/>
      <c r="G32" s="5">
        <f>2*E32</f>
        <v>10</v>
      </c>
      <c r="H32" s="3"/>
      <c r="I32" s="4"/>
      <c r="J32" s="4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>
      <c r="A33" s="3"/>
      <c r="B33" s="3"/>
      <c r="C33" s="3"/>
      <c r="D33" s="3"/>
      <c r="E33" s="3"/>
      <c r="F33" s="3"/>
      <c r="G33" s="3"/>
      <c r="H33" s="3">
        <f>SUM(G29:G32)</f>
        <v>120</v>
      </c>
      <c r="I33" s="4">
        <f>+H33/H52</f>
        <v>0.16620498614958448</v>
      </c>
      <c r="J33" s="4">
        <v>0.2</v>
      </c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>
      <c r="A34" s="3"/>
      <c r="B34" s="3"/>
      <c r="C34" s="3"/>
      <c r="D34" s="3"/>
      <c r="E34" s="3"/>
      <c r="F34" s="3"/>
      <c r="G34" s="3"/>
      <c r="H34" s="3"/>
      <c r="I34" s="4"/>
      <c r="J34" s="4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>
      <c r="A35" s="3" t="s">
        <v>6</v>
      </c>
      <c r="B35" s="3" t="s">
        <v>7</v>
      </c>
      <c r="C35" s="3"/>
      <c r="D35" s="3"/>
      <c r="E35" s="3">
        <v>40</v>
      </c>
      <c r="F35" s="3">
        <v>-1</v>
      </c>
      <c r="G35" s="3">
        <f>+E35</f>
        <v>40</v>
      </c>
      <c r="H35" s="3"/>
      <c r="I35" s="4"/>
      <c r="J35" s="4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>
      <c r="A36" s="3"/>
      <c r="B36" s="3" t="s">
        <v>8</v>
      </c>
      <c r="C36" s="3"/>
      <c r="D36" s="3"/>
      <c r="E36" s="3">
        <v>30</v>
      </c>
      <c r="F36" s="3">
        <v>-1</v>
      </c>
      <c r="G36" s="3">
        <f>+E36</f>
        <v>30</v>
      </c>
      <c r="H36" s="3"/>
      <c r="I36" s="4"/>
      <c r="J36" s="4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>
      <c r="A37" s="3"/>
      <c r="B37" s="3" t="s">
        <v>12</v>
      </c>
      <c r="C37" s="3"/>
      <c r="D37" s="3"/>
      <c r="E37" s="3">
        <v>20</v>
      </c>
      <c r="F37" s="3">
        <v>-3</v>
      </c>
      <c r="G37" s="6">
        <f>+E37</f>
        <v>20</v>
      </c>
      <c r="H37" s="3"/>
      <c r="I37" s="4"/>
      <c r="J37" s="4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>
      <c r="A38" s="3"/>
      <c r="B38" s="3" t="s">
        <v>49</v>
      </c>
      <c r="C38" s="3"/>
      <c r="D38" s="3"/>
      <c r="E38" s="3">
        <v>10</v>
      </c>
      <c r="F38" s="3">
        <v>-5</v>
      </c>
      <c r="G38" s="5">
        <f>+E38</f>
        <v>10</v>
      </c>
      <c r="H38" s="3"/>
      <c r="I38" s="4"/>
      <c r="J38" s="4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>
      <c r="A39" s="3"/>
      <c r="B39" s="3"/>
      <c r="C39" s="3"/>
      <c r="D39" s="3"/>
      <c r="E39" s="3"/>
      <c r="F39" s="3"/>
      <c r="G39" s="3"/>
      <c r="H39" s="3">
        <f>SUM(G35:G38)</f>
        <v>100</v>
      </c>
      <c r="I39" s="4">
        <f>+H39/H52</f>
        <v>0.13850415512465375</v>
      </c>
      <c r="J39" s="4">
        <v>0.15</v>
      </c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>
      <c r="A40" s="3"/>
      <c r="B40" s="3"/>
      <c r="C40" s="3"/>
      <c r="D40" s="3"/>
      <c r="E40" s="3"/>
      <c r="F40" s="3"/>
      <c r="G40" s="3"/>
      <c r="H40" s="3"/>
      <c r="I40" s="4"/>
      <c r="J40" s="4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>
      <c r="A41" s="3" t="s">
        <v>9</v>
      </c>
      <c r="B41" s="3" t="s">
        <v>59</v>
      </c>
      <c r="C41" s="3"/>
      <c r="D41" s="3"/>
      <c r="E41" s="3"/>
      <c r="F41" s="3"/>
      <c r="G41" s="3"/>
      <c r="H41" s="3"/>
      <c r="I41" s="4"/>
      <c r="J41" s="4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>
      <c r="A42" s="3"/>
      <c r="B42" s="3"/>
      <c r="C42" s="3"/>
      <c r="D42" s="3"/>
      <c r="E42" s="3">
        <v>10</v>
      </c>
      <c r="F42" s="3"/>
      <c r="G42" s="3">
        <f t="shared" ref="G42:G48" si="2">+E42</f>
        <v>10</v>
      </c>
      <c r="H42" s="3"/>
      <c r="I42" s="4"/>
      <c r="J42" s="4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>
      <c r="A43" s="3"/>
      <c r="B43" s="3"/>
      <c r="C43" s="3"/>
      <c r="D43" s="3"/>
      <c r="E43" s="3">
        <v>10</v>
      </c>
      <c r="F43" s="3"/>
      <c r="G43" s="3">
        <f t="shared" si="2"/>
        <v>10</v>
      </c>
      <c r="H43" s="3"/>
      <c r="I43" s="4"/>
      <c r="J43" s="4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>
      <c r="A44" s="3"/>
      <c r="B44" s="3"/>
      <c r="C44" s="3"/>
      <c r="D44" s="3"/>
      <c r="E44" s="3">
        <v>10</v>
      </c>
      <c r="F44" s="3"/>
      <c r="G44" s="3">
        <f t="shared" si="2"/>
        <v>10</v>
      </c>
      <c r="H44" s="3"/>
      <c r="I44" s="4"/>
      <c r="J44" s="4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>
      <c r="A45" s="3"/>
      <c r="B45" s="3"/>
      <c r="C45" s="3"/>
      <c r="D45" s="3"/>
      <c r="E45" s="3">
        <v>10</v>
      </c>
      <c r="F45" s="3"/>
      <c r="G45" s="3">
        <f t="shared" si="2"/>
        <v>10</v>
      </c>
      <c r="H45" s="3"/>
      <c r="I45" s="4"/>
      <c r="J45" s="4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>
      <c r="A46" s="3"/>
      <c r="B46" s="3"/>
      <c r="C46" s="3"/>
      <c r="D46" s="3"/>
      <c r="E46" s="3">
        <v>10</v>
      </c>
      <c r="F46" s="3"/>
      <c r="G46" s="3">
        <f t="shared" si="2"/>
        <v>10</v>
      </c>
      <c r="H46" s="3"/>
      <c r="I46" s="4"/>
      <c r="J46" s="4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4">
      <c r="A47" s="3"/>
      <c r="B47" s="3"/>
      <c r="C47" s="3"/>
      <c r="D47" s="3"/>
      <c r="E47" s="3">
        <v>10</v>
      </c>
      <c r="F47" s="3"/>
      <c r="G47" s="3">
        <f t="shared" si="2"/>
        <v>10</v>
      </c>
      <c r="H47" s="3"/>
      <c r="I47" s="4"/>
      <c r="J47" s="4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>
      <c r="A48" s="3"/>
      <c r="B48" s="3"/>
      <c r="C48" s="3"/>
      <c r="D48" s="3"/>
      <c r="E48" s="3">
        <v>10</v>
      </c>
      <c r="F48" s="3"/>
      <c r="G48" s="45">
        <f t="shared" si="2"/>
        <v>10</v>
      </c>
      <c r="H48" s="3"/>
      <c r="I48" s="4"/>
      <c r="J48" s="4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>
      <c r="A49" s="3"/>
      <c r="B49" s="3"/>
      <c r="C49" s="3"/>
      <c r="D49" s="3"/>
      <c r="E49" s="3"/>
      <c r="F49" s="3"/>
      <c r="G49" s="3"/>
      <c r="H49" s="3">
        <f>SUM(G42:G48)</f>
        <v>70</v>
      </c>
      <c r="I49" s="4">
        <f>+H49/H52</f>
        <v>9.6952908587257622E-2</v>
      </c>
      <c r="J49" s="4">
        <v>0.05</v>
      </c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>
      <c r="A50" s="3"/>
      <c r="B50" s="3"/>
      <c r="C50" s="3"/>
      <c r="D50" s="3"/>
      <c r="E50" s="3"/>
      <c r="F50" s="3"/>
      <c r="G50" s="3"/>
      <c r="H50" s="5"/>
      <c r="I50" s="4"/>
      <c r="J50" s="4"/>
      <c r="O50" s="38"/>
      <c r="P50" s="38"/>
      <c r="Q50" s="38"/>
      <c r="R50" s="38"/>
      <c r="S50" s="38"/>
      <c r="T50" s="38"/>
      <c r="U50" s="38"/>
      <c r="V50" s="38"/>
      <c r="W50" s="38"/>
      <c r="X50" s="38"/>
    </row>
    <row r="51" spans="1:24">
      <c r="A51" s="3"/>
      <c r="B51" s="3"/>
      <c r="C51" s="3"/>
      <c r="D51" s="3"/>
      <c r="E51" s="3"/>
      <c r="F51" s="3"/>
      <c r="G51" s="3"/>
      <c r="H51" s="3"/>
      <c r="I51" s="4"/>
      <c r="J51" s="4"/>
      <c r="O51" s="38"/>
      <c r="P51" s="38"/>
      <c r="Q51" s="38"/>
      <c r="R51" s="38"/>
      <c r="S51" s="38"/>
      <c r="T51" s="38"/>
      <c r="U51" s="38"/>
      <c r="V51" s="38"/>
      <c r="W51" s="38"/>
      <c r="X51" s="38"/>
    </row>
    <row r="52" spans="1:24">
      <c r="A52" s="3"/>
      <c r="B52" s="3"/>
      <c r="C52" s="3"/>
      <c r="D52" s="3"/>
      <c r="E52" s="3"/>
      <c r="F52" s="3"/>
      <c r="G52" s="3"/>
      <c r="H52" s="3">
        <f>SUM(H25:H50)</f>
        <v>722</v>
      </c>
      <c r="I52" s="4">
        <v>1</v>
      </c>
      <c r="J52" s="4">
        <v>1</v>
      </c>
      <c r="O52" s="38"/>
      <c r="P52" s="38"/>
      <c r="Q52" s="38"/>
      <c r="R52" s="38"/>
      <c r="S52" s="38"/>
      <c r="T52" s="38"/>
      <c r="U52" s="38"/>
      <c r="V52" s="38"/>
      <c r="W52" s="38"/>
      <c r="X52" s="38"/>
    </row>
    <row r="53" spans="1:24"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>
      <c r="O54" s="30"/>
      <c r="P54" s="30"/>
      <c r="Q54" s="30"/>
      <c r="R54" s="30"/>
      <c r="S54" s="30"/>
      <c r="T54" s="30"/>
      <c r="U54" s="30"/>
      <c r="V54" s="30"/>
      <c r="W54" s="30"/>
      <c r="X54" s="30"/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Gemeente Overbetuwe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fimw1</dc:creator>
  <cp:lastModifiedBy>Henrie_Monique</cp:lastModifiedBy>
  <cp:lastPrinted>2016-05-13T13:03:03Z</cp:lastPrinted>
  <dcterms:created xsi:type="dcterms:W3CDTF">2006-01-09T11:56:50Z</dcterms:created>
  <dcterms:modified xsi:type="dcterms:W3CDTF">2016-05-13T13:09:27Z</dcterms:modified>
</cp:coreProperties>
</file>